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URUMSAL ILETISIM\GENEL\İHRACAT RAKAMLARI SİTE DOSYALARI\İhracat Rakamları ENG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G42" i="1"/>
  <c r="I42" i="1" s="1"/>
  <c r="F42" i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H29" i="1" s="1"/>
  <c r="C29" i="1"/>
  <c r="E29" i="1" s="1"/>
  <c r="B29" i="1"/>
  <c r="M28" i="1"/>
  <c r="L28" i="1"/>
  <c r="I28" i="1"/>
  <c r="H28" i="1"/>
  <c r="E28" i="1"/>
  <c r="D28" i="1"/>
  <c r="K27" i="1"/>
  <c r="M27" i="1" s="1"/>
  <c r="J27" i="1"/>
  <c r="G27" i="1"/>
  <c r="I27" i="1" s="1"/>
  <c r="F27" i="1"/>
  <c r="H27" i="1" s="1"/>
  <c r="D27" i="1"/>
  <c r="C27" i="1"/>
  <c r="E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J22" i="1" s="1"/>
  <c r="G23" i="1"/>
  <c r="I23" i="1" s="1"/>
  <c r="F23" i="1"/>
  <c r="F22" i="1" s="1"/>
  <c r="C23" i="1"/>
  <c r="E23" i="1" s="1"/>
  <c r="B23" i="1"/>
  <c r="G22" i="1"/>
  <c r="I22" i="1" s="1"/>
  <c r="B22" i="1"/>
  <c r="M21" i="1"/>
  <c r="L21" i="1"/>
  <c r="I21" i="1"/>
  <c r="H21" i="1"/>
  <c r="E21" i="1"/>
  <c r="D21" i="1"/>
  <c r="K20" i="1"/>
  <c r="M20" i="1" s="1"/>
  <c r="J20" i="1"/>
  <c r="L20" i="1" s="1"/>
  <c r="I20" i="1"/>
  <c r="H20" i="1"/>
  <c r="G20" i="1"/>
  <c r="F20" i="1"/>
  <c r="C20" i="1"/>
  <c r="E20" i="1" s="1"/>
  <c r="B20" i="1"/>
  <c r="D20" i="1" s="1"/>
  <c r="M19" i="1"/>
  <c r="L19" i="1"/>
  <c r="I19" i="1"/>
  <c r="H19" i="1"/>
  <c r="E19" i="1"/>
  <c r="D19" i="1"/>
  <c r="K18" i="1"/>
  <c r="M18" i="1" s="1"/>
  <c r="J18" i="1"/>
  <c r="I18" i="1"/>
  <c r="G18" i="1"/>
  <c r="F18" i="1"/>
  <c r="F8" i="1" s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L9" i="1" s="1"/>
  <c r="J9" i="1"/>
  <c r="G9" i="1"/>
  <c r="I9" i="1" s="1"/>
  <c r="F9" i="1"/>
  <c r="E9" i="1"/>
  <c r="C9" i="1"/>
  <c r="D9" i="1" s="1"/>
  <c r="B9" i="1"/>
  <c r="B8" i="1" s="1"/>
  <c r="B44" i="1" s="1"/>
  <c r="B45" i="1" s="1"/>
  <c r="K8" i="1"/>
  <c r="M8" i="1" s="1"/>
  <c r="C8" i="1"/>
  <c r="E8" i="1" s="1"/>
  <c r="H18" i="1" l="1"/>
  <c r="L42" i="1"/>
  <c r="J8" i="1"/>
  <c r="J44" i="1" s="1"/>
  <c r="J45" i="1" s="1"/>
  <c r="M9" i="1"/>
  <c r="L27" i="1"/>
  <c r="F44" i="1"/>
  <c r="F45" i="1" s="1"/>
  <c r="C22" i="1"/>
  <c r="K22" i="1"/>
  <c r="K44" i="1" s="1"/>
  <c r="L18" i="1"/>
  <c r="G8" i="1"/>
  <c r="H23" i="1"/>
  <c r="D8" i="1"/>
  <c r="L23" i="1"/>
  <c r="H9" i="1"/>
  <c r="D18" i="1"/>
  <c r="H22" i="1"/>
  <c r="D23" i="1"/>
  <c r="D29" i="1"/>
  <c r="L29" i="1"/>
  <c r="H42" i="1"/>
  <c r="L8" i="1" l="1"/>
  <c r="E22" i="1"/>
  <c r="D22" i="1"/>
  <c r="K45" i="1"/>
  <c r="M44" i="1"/>
  <c r="L44" i="1"/>
  <c r="C44" i="1"/>
  <c r="G44" i="1"/>
  <c r="I8" i="1"/>
  <c r="H8" i="1"/>
  <c r="M22" i="1"/>
  <c r="L22" i="1"/>
  <c r="H44" i="1" l="1"/>
  <c r="G45" i="1"/>
  <c r="I44" i="1"/>
  <c r="C45" i="1"/>
  <c r="E44" i="1"/>
  <c r="D44" i="1"/>
  <c r="L45" i="1"/>
  <c r="M45" i="1"/>
  <c r="I45" i="1" l="1"/>
  <c r="H45" i="1"/>
  <c r="E45" i="1"/>
  <c r="D45" i="1"/>
</calcChain>
</file>

<file path=xl/sharedStrings.xml><?xml version="1.0" encoding="utf-8"?>
<sst xmlns="http://schemas.openxmlformats.org/spreadsheetml/2006/main" count="55" uniqueCount="54">
  <si>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</si>
  <si>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</si>
  <si>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</si>
  <si>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</si>
  <si>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</si>
  <si>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</si>
  <si>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</si>
  <si>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</si>
  <si>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</si>
  <si>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</si>
  <si>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</si>
  <si>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</si>
  <si>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</si>
  <si>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</si>
  <si>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</si>
  <si>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</si>
  <si>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</si>
  <si>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</si>
  <si>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</si>
  <si>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</si>
  <si>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</si>
  <si>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</si>
  <si>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</si>
  <si>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</si>
  <si>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</si>
  <si>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</si>
  <si>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</si>
  <si>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</si>
  <si>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</si>
  <si>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</si>
  <si>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</si>
  <si>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</si>
  <si>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</si>
  <si>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</si>
  <si>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</si>
  <si>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</si>
  <si>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</si>
  <si>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</si>
  <si>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</si>
  <si>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</si>
  <si>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</si>
  <si>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</si>
  <si>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</si>
  <si>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</si>
  <si>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2018 - 2019</t>
  </si>
  <si>
    <t>Change    ('20/'19)</t>
  </si>
  <si>
    <t>Share(20)  (%)</t>
  </si>
  <si>
    <t>2019 - 2020</t>
  </si>
  <si>
    <t xml:space="preserve"> Share (20)  (%)</t>
  </si>
  <si>
    <t>1 - 29 FEBRUARY EXPORT FIGURES</t>
  </si>
  <si>
    <t>1 - 29 FEBRUARY</t>
  </si>
  <si>
    <t>1st JANUARY  -  29th JANUARY</t>
  </si>
  <si>
    <t>Change   ('20/'19)</t>
  </si>
  <si>
    <t xml:space="preserve"> Share(20)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</si>
</sst>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1" fillId="0" borderId="9" xfId="1" applyNumberFormat="1" applyFont="1" applyFill="1" applyBorder="1" applyAlignment="1">
      <alignment horizontal="center" vertical="center"/>
    </xf>
    <xf numFmtId="165" fontId="21" fillId="0" borderId="9" xfId="1" applyNumberFormat="1" applyFont="1" applyFill="1" applyBorder="1" applyAlignment="1">
      <alignment horizontal="center" vertical="center"/>
    </xf>
    <xf numFmtId="3" fontId="24" fillId="0" borderId="9" xfId="1" applyNumberFormat="1" applyFont="1" applyFill="1" applyBorder="1" applyAlignment="1">
      <alignment horizontal="center" vertical="center"/>
    </xf>
    <xf numFmtId="165" fontId="24" fillId="0" borderId="9" xfId="1" applyNumberFormat="1" applyFont="1" applyFill="1" applyBorder="1" applyAlignment="1">
      <alignment horizontal="center" vertical="center"/>
    </xf>
    <xf numFmtId="3" fontId="26" fillId="0" borderId="9" xfId="1" applyNumberFormat="1" applyFont="1" applyFill="1" applyBorder="1" applyAlignment="1">
      <alignment horizontal="center" vertical="center"/>
    </xf>
    <xf numFmtId="165" fontId="26" fillId="0" borderId="9" xfId="1" applyNumberFormat="1" applyFont="1" applyFill="1" applyBorder="1" applyAlignment="1">
      <alignment horizontal="center" vertic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1" borderId="9" xfId="1" applyNumberFormat="1" applyFont="1" applyFill="1" applyBorder="1" applyAlignment="1">
      <alignment horizontal="center" vertical="center"/>
    </xf>
    <xf numFmtId="165" fontId="48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3" fontId="48" fillId="41" borderId="9" xfId="1" applyNumberFormat="1" applyFont="1" applyFill="1" applyBorder="1" applyAlignment="1">
      <alignment horizontal="center" vertical="center"/>
    </xf>
    <xf numFmtId="0" fontId="17" fillId="42" borderId="9" xfId="1" applyFont="1" applyFill="1" applyBorder="1"/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55" zoomScaleNormal="55" workbookViewId="0">
      <pane xSplit="1" ySplit="7" topLeftCell="B20" activePane="bottomRight" state="frozen"/>
      <selection activeCell="B16" sqref="B16"/>
      <selection pane="topRight" activeCell="B16" sqref="B16"/>
      <selection pane="bottomLeft" activeCell="B16" sqref="B16"/>
      <selection pane="bottomRight" activeCell="A30" sqref="A30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23" t="s">
        <v>49</v>
      </c>
      <c r="C1" s="23"/>
      <c r="D1" s="23"/>
      <c r="E1" s="23"/>
      <c r="F1" s="23"/>
      <c r="G1" s="23"/>
      <c r="H1" s="23"/>
      <c r="I1" s="23"/>
      <c r="J1" s="23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20" t="s">
        <v>39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</row>
    <row r="6" spans="1:13" ht="18" x14ac:dyDescent="0.25">
      <c r="A6" s="3"/>
      <c r="B6" s="19" t="s">
        <v>50</v>
      </c>
      <c r="C6" s="19"/>
      <c r="D6" s="19"/>
      <c r="E6" s="19"/>
      <c r="F6" s="19" t="s">
        <v>51</v>
      </c>
      <c r="G6" s="19"/>
      <c r="H6" s="19"/>
      <c r="I6" s="19"/>
      <c r="J6" s="19" t="s">
        <v>40</v>
      </c>
      <c r="K6" s="19"/>
      <c r="L6" s="19"/>
      <c r="M6" s="19"/>
    </row>
    <row r="7" spans="1:13" ht="29" x14ac:dyDescent="0.4">
      <c r="A7" s="4" t="s">
        <v>27</v>
      </c>
      <c r="B7" s="5">
        <v>2019</v>
      </c>
      <c r="C7" s="6">
        <v>2020</v>
      </c>
      <c r="D7" s="7" t="s">
        <v>52</v>
      </c>
      <c r="E7" s="7" t="s">
        <v>53</v>
      </c>
      <c r="F7" s="5">
        <v>2019</v>
      </c>
      <c r="G7" s="6">
        <v>2020</v>
      </c>
      <c r="H7" s="7" t="s">
        <v>45</v>
      </c>
      <c r="I7" s="7" t="s">
        <v>46</v>
      </c>
      <c r="J7" s="5" t="s">
        <v>44</v>
      </c>
      <c r="K7" s="5" t="s">
        <v>47</v>
      </c>
      <c r="L7" s="7" t="s">
        <v>45</v>
      </c>
      <c r="M7" s="7" t="s">
        <v>48</v>
      </c>
    </row>
    <row r="8" spans="1:13" ht="16.5" x14ac:dyDescent="0.35">
      <c r="A8" s="13" t="s">
        <v>28</v>
      </c>
      <c r="B8" s="24">
        <f>B9+B18+B20</f>
        <v>1857168.9968899996</v>
      </c>
      <c r="C8" s="24">
        <f>C9+C18+C20</f>
        <v>1944598.1064599999</v>
      </c>
      <c r="D8" s="25">
        <f t="shared" ref="D8:D46" si="0">(C8-B8)/B8*100</f>
        <v>4.7076550231243584</v>
      </c>
      <c r="E8" s="25">
        <f t="shared" ref="E8:E46" si="1">100*(C8/C$46)</f>
        <v>13.269468327226628</v>
      </c>
      <c r="F8" s="24">
        <f>F9+F18+F20</f>
        <v>3738585.7297</v>
      </c>
      <c r="G8" s="24">
        <f>G9+G18+G20</f>
        <v>3990889.1728600003</v>
      </c>
      <c r="H8" s="25">
        <f t="shared" ref="H8:H46" si="2">(G8-F8)/F8*100</f>
        <v>6.7486333443060067</v>
      </c>
      <c r="I8" s="25">
        <f t="shared" ref="I8:I46" si="3">100*(G8/G$46)</f>
        <v>13.568116162550565</v>
      </c>
      <c r="J8" s="24">
        <f>J9+J18+J20</f>
        <v>22632950.092579998</v>
      </c>
      <c r="K8" s="24">
        <f>K9+K18+K20</f>
        <v>23639055.255199999</v>
      </c>
      <c r="L8" s="25">
        <f t="shared" ref="L8:L46" si="4">(K8-J8)/J8*100</f>
        <v>4.4453116297457074</v>
      </c>
      <c r="M8" s="25">
        <f t="shared" ref="M8:M45" si="5">100*(K8/K$46)</f>
        <v>12.982338188913381</v>
      </c>
    </row>
    <row r="9" spans="1:13" ht="15.5" x14ac:dyDescent="0.35">
      <c r="A9" s="8" t="s">
        <v>29</v>
      </c>
      <c r="B9" s="24">
        <f>B10+B11+B12+B13+B14+B15+B16+B17</f>
        <v>1234575.2662699996</v>
      </c>
      <c r="C9" s="24">
        <f>C10+C11+C12+C13+C14+C15+C16+C17</f>
        <v>1289157.3938199999</v>
      </c>
      <c r="D9" s="25">
        <f t="shared" si="0"/>
        <v>4.4211259565330794</v>
      </c>
      <c r="E9" s="25">
        <f t="shared" si="1"/>
        <v>8.7968990349607701</v>
      </c>
      <c r="F9" s="24">
        <f>F10+F11+F12+F13+F14+F15+F16+F17</f>
        <v>2502513.0550000002</v>
      </c>
      <c r="G9" s="24">
        <f>G10+G11+G12+G13+G14+G15+G16+G17</f>
        <v>2673362.2357000001</v>
      </c>
      <c r="H9" s="25">
        <f t="shared" si="2"/>
        <v>6.8271044723880525</v>
      </c>
      <c r="I9" s="25">
        <f t="shared" si="3"/>
        <v>9.0888240157667521</v>
      </c>
      <c r="J9" s="24">
        <f>J10+J11+J12+J13+J14+J15+J16+J17</f>
        <v>15036211.488329995</v>
      </c>
      <c r="K9" s="24">
        <f>K10+K11+K12+K13+K14+K15+K16+K17</f>
        <v>15513432.92667</v>
      </c>
      <c r="L9" s="25">
        <f t="shared" si="4"/>
        <v>3.1738143528400675</v>
      </c>
      <c r="M9" s="25">
        <f t="shared" si="5"/>
        <v>8.5198257946772706</v>
      </c>
    </row>
    <row r="10" spans="1:13" ht="14" x14ac:dyDescent="0.25">
      <c r="A10" s="9" t="s">
        <v>5</v>
      </c>
      <c r="B10" s="26">
        <v>565273.13052000001</v>
      </c>
      <c r="C10" s="26">
        <v>594397.37324999995</v>
      </c>
      <c r="D10" s="27">
        <f t="shared" si="0"/>
        <v>5.1522425456890693</v>
      </c>
      <c r="E10" s="27">
        <f t="shared" si="1"/>
        <v>4.0560242715066224</v>
      </c>
      <c r="F10" s="26">
        <v>1125302.5750899999</v>
      </c>
      <c r="G10" s="26">
        <v>1178078.6573600001</v>
      </c>
      <c r="H10" s="27">
        <f t="shared" si="2"/>
        <v>4.6899459255017861</v>
      </c>
      <c r="I10" s="27">
        <f t="shared" si="3"/>
        <v>4.0051996884261287</v>
      </c>
      <c r="J10" s="26">
        <v>6721855.9024299998</v>
      </c>
      <c r="K10" s="26">
        <v>6839740.1888899999</v>
      </c>
      <c r="L10" s="27">
        <f t="shared" si="4"/>
        <v>1.7537461107636072</v>
      </c>
      <c r="M10" s="27">
        <f t="shared" si="5"/>
        <v>3.7563184864141057</v>
      </c>
    </row>
    <row r="11" spans="1:13" ht="14" x14ac:dyDescent="0.25">
      <c r="A11" s="9" t="s">
        <v>4</v>
      </c>
      <c r="B11" s="26">
        <v>165875.00847999999</v>
      </c>
      <c r="C11" s="26">
        <v>204542.29222999999</v>
      </c>
      <c r="D11" s="27">
        <f t="shared" si="0"/>
        <v>23.311096773606028</v>
      </c>
      <c r="E11" s="27">
        <f t="shared" si="1"/>
        <v>1.3957472545652445</v>
      </c>
      <c r="F11" s="26">
        <v>365051.23609000002</v>
      </c>
      <c r="G11" s="26">
        <v>460206.86690999998</v>
      </c>
      <c r="H11" s="27">
        <f t="shared" si="2"/>
        <v>26.066376829509004</v>
      </c>
      <c r="I11" s="27">
        <f t="shared" si="3"/>
        <v>1.5645987544584141</v>
      </c>
      <c r="J11" s="26">
        <v>2253586.4407600001</v>
      </c>
      <c r="K11" s="26">
        <v>2355754.0824199999</v>
      </c>
      <c r="L11" s="27">
        <f t="shared" si="4"/>
        <v>4.5335577021640532</v>
      </c>
      <c r="M11" s="27">
        <f t="shared" si="5"/>
        <v>1.2937571259816836</v>
      </c>
    </row>
    <row r="12" spans="1:13" ht="14" x14ac:dyDescent="0.25">
      <c r="A12" s="9" t="s">
        <v>2</v>
      </c>
      <c r="B12" s="26">
        <v>122129.45422</v>
      </c>
      <c r="C12" s="26">
        <v>127035.40184999999</v>
      </c>
      <c r="D12" s="27">
        <f t="shared" si="0"/>
        <v>4.0170061033455386</v>
      </c>
      <c r="E12" s="27">
        <f t="shared" si="1"/>
        <v>0.86685893382554124</v>
      </c>
      <c r="F12" s="26">
        <v>247560.02786999999</v>
      </c>
      <c r="G12" s="26">
        <v>259005.65489000001</v>
      </c>
      <c r="H12" s="27">
        <f t="shared" si="2"/>
        <v>4.6233744269936832</v>
      </c>
      <c r="I12" s="27">
        <f t="shared" si="3"/>
        <v>0.88056036138598137</v>
      </c>
      <c r="J12" s="26">
        <v>1574502.46487</v>
      </c>
      <c r="K12" s="26">
        <v>1560256.8077100001</v>
      </c>
      <c r="L12" s="27">
        <f t="shared" si="4"/>
        <v>-0.90477198212428001</v>
      </c>
      <c r="M12" s="27">
        <f t="shared" si="5"/>
        <v>0.85687779484291593</v>
      </c>
    </row>
    <row r="13" spans="1:13" ht="14" x14ac:dyDescent="0.25">
      <c r="A13" s="9" t="s">
        <v>3</v>
      </c>
      <c r="B13" s="26">
        <v>114842.19143000001</v>
      </c>
      <c r="C13" s="26">
        <v>100853.18614000001</v>
      </c>
      <c r="D13" s="27">
        <f t="shared" si="0"/>
        <v>-12.181067877415721</v>
      </c>
      <c r="E13" s="27">
        <f t="shared" si="1"/>
        <v>0.68819781050843554</v>
      </c>
      <c r="F13" s="26">
        <v>226958.47185</v>
      </c>
      <c r="G13" s="26">
        <v>214110.13871</v>
      </c>
      <c r="H13" s="27">
        <f t="shared" si="2"/>
        <v>-5.6610943117786077</v>
      </c>
      <c r="I13" s="27">
        <f t="shared" si="3"/>
        <v>0.72792580995558598</v>
      </c>
      <c r="J13" s="26">
        <v>1397836.5323399999</v>
      </c>
      <c r="K13" s="26">
        <v>1404610.0907099999</v>
      </c>
      <c r="L13" s="27">
        <f t="shared" si="4"/>
        <v>0.48457442721581639</v>
      </c>
      <c r="M13" s="27">
        <f t="shared" si="5"/>
        <v>0.77139813855912243</v>
      </c>
    </row>
    <row r="14" spans="1:13" ht="14" x14ac:dyDescent="0.25">
      <c r="A14" s="9" t="s">
        <v>0</v>
      </c>
      <c r="B14" s="26">
        <v>144402.65093</v>
      </c>
      <c r="C14" s="26">
        <v>163421.78317000001</v>
      </c>
      <c r="D14" s="27">
        <f t="shared" si="0"/>
        <v>13.170902415925617</v>
      </c>
      <c r="E14" s="27">
        <f t="shared" si="1"/>
        <v>1.1151508214213202</v>
      </c>
      <c r="F14" s="26">
        <v>296597.39447</v>
      </c>
      <c r="G14" s="26">
        <v>348446.53396999999</v>
      </c>
      <c r="H14" s="27">
        <f t="shared" si="2"/>
        <v>17.481319953147594</v>
      </c>
      <c r="I14" s="27">
        <f t="shared" si="3"/>
        <v>1.1846390226754937</v>
      </c>
      <c r="J14" s="26">
        <v>1643222.8883199999</v>
      </c>
      <c r="K14" s="26">
        <v>2083039.0287800001</v>
      </c>
      <c r="L14" s="27">
        <f t="shared" si="4"/>
        <v>26.765458513644479</v>
      </c>
      <c r="M14" s="27">
        <f t="shared" si="5"/>
        <v>1.1439846829910394</v>
      </c>
    </row>
    <row r="15" spans="1:13" ht="14" x14ac:dyDescent="0.25">
      <c r="A15" s="9" t="s">
        <v>1</v>
      </c>
      <c r="B15" s="26">
        <v>26744.397369999999</v>
      </c>
      <c r="C15" s="26">
        <v>24836.33653</v>
      </c>
      <c r="D15" s="27">
        <f t="shared" si="0"/>
        <v>-7.1344319843988258</v>
      </c>
      <c r="E15" s="27">
        <f t="shared" si="1"/>
        <v>0.16947716849787842</v>
      </c>
      <c r="F15" s="26">
        <v>54743.341869999997</v>
      </c>
      <c r="G15" s="26">
        <v>49287.905910000001</v>
      </c>
      <c r="H15" s="27">
        <f t="shared" si="2"/>
        <v>-9.965478492261429</v>
      </c>
      <c r="I15" s="27">
        <f t="shared" si="3"/>
        <v>0.16756767823660179</v>
      </c>
      <c r="J15" s="26">
        <v>332749.73557999998</v>
      </c>
      <c r="K15" s="26">
        <v>277209.47590999998</v>
      </c>
      <c r="L15" s="27">
        <f t="shared" si="4"/>
        <v>-16.691300918148126</v>
      </c>
      <c r="M15" s="27">
        <f t="shared" si="5"/>
        <v>0.15224073579012451</v>
      </c>
    </row>
    <row r="16" spans="1:13" ht="14" x14ac:dyDescent="0.25">
      <c r="A16" s="9" t="s">
        <v>6</v>
      </c>
      <c r="B16" s="26">
        <v>82148.817379999993</v>
      </c>
      <c r="C16" s="26">
        <v>60884.307540000002</v>
      </c>
      <c r="D16" s="27">
        <f t="shared" si="0"/>
        <v>-25.88535114466184</v>
      </c>
      <c r="E16" s="27">
        <f t="shared" si="1"/>
        <v>0.41545982578265656</v>
      </c>
      <c r="F16" s="26">
        <v>164692.24616000001</v>
      </c>
      <c r="G16" s="26">
        <v>140015.75386</v>
      </c>
      <c r="H16" s="27">
        <f t="shared" si="2"/>
        <v>-14.983396532236604</v>
      </c>
      <c r="I16" s="27">
        <f t="shared" si="3"/>
        <v>0.47602174118960688</v>
      </c>
      <c r="J16" s="26">
        <v>1015152.43566</v>
      </c>
      <c r="K16" s="26">
        <v>883740.67900999996</v>
      </c>
      <c r="L16" s="27">
        <f t="shared" si="4"/>
        <v>-12.945026976619802</v>
      </c>
      <c r="M16" s="27">
        <f t="shared" si="5"/>
        <v>0.48534174662855817</v>
      </c>
    </row>
    <row r="17" spans="1:13" ht="14" x14ac:dyDescent="0.25">
      <c r="A17" s="9" t="s">
        <v>7</v>
      </c>
      <c r="B17" s="26">
        <v>13159.61594</v>
      </c>
      <c r="C17" s="26">
        <v>13186.713110000001</v>
      </c>
      <c r="D17" s="27">
        <f t="shared" si="0"/>
        <v>0.20591155641279998</v>
      </c>
      <c r="E17" s="27">
        <f t="shared" si="1"/>
        <v>8.9982948853071149E-2</v>
      </c>
      <c r="F17" s="26">
        <v>21607.761600000002</v>
      </c>
      <c r="G17" s="26">
        <v>24210.72409</v>
      </c>
      <c r="H17" s="27">
        <f t="shared" si="2"/>
        <v>12.046423586976255</v>
      </c>
      <c r="I17" s="27">
        <f t="shared" si="3"/>
        <v>8.2310959438939249E-2</v>
      </c>
      <c r="J17" s="26">
        <v>97305.088369999998</v>
      </c>
      <c r="K17" s="26">
        <v>109082.57324</v>
      </c>
      <c r="L17" s="27">
        <f t="shared" si="4"/>
        <v>12.103668027324971</v>
      </c>
      <c r="M17" s="27">
        <f t="shared" si="5"/>
        <v>5.9907083469720138E-2</v>
      </c>
    </row>
    <row r="18" spans="1:13" ht="15.5" x14ac:dyDescent="0.35">
      <c r="A18" s="8" t="s">
        <v>30</v>
      </c>
      <c r="B18" s="24">
        <f>B19</f>
        <v>211036.86183000001</v>
      </c>
      <c r="C18" s="24">
        <f>C19</f>
        <v>210154.74140999999</v>
      </c>
      <c r="D18" s="25">
        <f t="shared" si="0"/>
        <v>-0.41799352603651307</v>
      </c>
      <c r="E18" s="25">
        <f t="shared" si="1"/>
        <v>1.434045253717241</v>
      </c>
      <c r="F18" s="24">
        <f>F19</f>
        <v>431629.54186</v>
      </c>
      <c r="G18" s="24">
        <f>G19</f>
        <v>418911.44728000002</v>
      </c>
      <c r="H18" s="25">
        <f t="shared" si="2"/>
        <v>-2.9465301483291699</v>
      </c>
      <c r="I18" s="25">
        <f t="shared" si="3"/>
        <v>1.4242037130898311</v>
      </c>
      <c r="J18" s="24">
        <f>J19</f>
        <v>2546744.7468300001</v>
      </c>
      <c r="K18" s="24">
        <f>K19</f>
        <v>2501071.0319400001</v>
      </c>
      <c r="L18" s="25">
        <f t="shared" si="4"/>
        <v>-1.7934154943031182</v>
      </c>
      <c r="M18" s="25">
        <f t="shared" si="5"/>
        <v>1.3735637748888943</v>
      </c>
    </row>
    <row r="19" spans="1:13" ht="14" x14ac:dyDescent="0.25">
      <c r="A19" s="9" t="s">
        <v>8</v>
      </c>
      <c r="B19" s="26">
        <v>211036.86183000001</v>
      </c>
      <c r="C19" s="26">
        <v>210154.74140999999</v>
      </c>
      <c r="D19" s="27">
        <f t="shared" si="0"/>
        <v>-0.41799352603651307</v>
      </c>
      <c r="E19" s="27">
        <f t="shared" si="1"/>
        <v>1.434045253717241</v>
      </c>
      <c r="F19" s="26">
        <v>431629.54186</v>
      </c>
      <c r="G19" s="26">
        <v>418911.44728000002</v>
      </c>
      <c r="H19" s="27">
        <f t="shared" si="2"/>
        <v>-2.9465301483291699</v>
      </c>
      <c r="I19" s="27">
        <f t="shared" si="3"/>
        <v>1.4242037130898311</v>
      </c>
      <c r="J19" s="26">
        <v>2546744.7468300001</v>
      </c>
      <c r="K19" s="26">
        <v>2501071.0319400001</v>
      </c>
      <c r="L19" s="27">
        <f t="shared" si="4"/>
        <v>-1.7934154943031182</v>
      </c>
      <c r="M19" s="27">
        <f t="shared" si="5"/>
        <v>1.3735637748888943</v>
      </c>
    </row>
    <row r="20" spans="1:13" ht="15.5" x14ac:dyDescent="0.35">
      <c r="A20" s="8" t="s">
        <v>31</v>
      </c>
      <c r="B20" s="24">
        <f>B21</f>
        <v>411556.86878999998</v>
      </c>
      <c r="C20" s="24">
        <f>C21</f>
        <v>445285.97123000002</v>
      </c>
      <c r="D20" s="25">
        <f t="shared" si="0"/>
        <v>8.1954901005942329</v>
      </c>
      <c r="E20" s="25">
        <f t="shared" si="1"/>
        <v>3.038524038548617</v>
      </c>
      <c r="F20" s="24">
        <f>F21</f>
        <v>804443.13283999998</v>
      </c>
      <c r="G20" s="24">
        <f>G21</f>
        <v>898615.48988000001</v>
      </c>
      <c r="H20" s="25">
        <f t="shared" si="2"/>
        <v>11.706527558701962</v>
      </c>
      <c r="I20" s="25">
        <f t="shared" si="3"/>
        <v>3.0550884336939794</v>
      </c>
      <c r="J20" s="24">
        <f>J21</f>
        <v>5049993.8574200002</v>
      </c>
      <c r="K20" s="24">
        <f>K21</f>
        <v>5624551.2965900004</v>
      </c>
      <c r="L20" s="25">
        <f t="shared" si="4"/>
        <v>11.377388871984426</v>
      </c>
      <c r="M20" s="25">
        <f t="shared" si="5"/>
        <v>3.0889486193472182</v>
      </c>
    </row>
    <row r="21" spans="1:13" ht="14" x14ac:dyDescent="0.25">
      <c r="A21" s="9" t="s">
        <v>9</v>
      </c>
      <c r="B21" s="26">
        <v>411556.86878999998</v>
      </c>
      <c r="C21" s="26">
        <v>445285.97123000002</v>
      </c>
      <c r="D21" s="27">
        <f t="shared" si="0"/>
        <v>8.1954901005942329</v>
      </c>
      <c r="E21" s="27">
        <f t="shared" si="1"/>
        <v>3.038524038548617</v>
      </c>
      <c r="F21" s="26">
        <v>804443.13283999998</v>
      </c>
      <c r="G21" s="26">
        <v>898615.48988000001</v>
      </c>
      <c r="H21" s="27">
        <f t="shared" si="2"/>
        <v>11.706527558701962</v>
      </c>
      <c r="I21" s="27">
        <f t="shared" si="3"/>
        <v>3.0550884336939794</v>
      </c>
      <c r="J21" s="26">
        <v>5049993.8574200002</v>
      </c>
      <c r="K21" s="26">
        <v>5624551.2965900004</v>
      </c>
      <c r="L21" s="27">
        <f t="shared" si="4"/>
        <v>11.377388871984426</v>
      </c>
      <c r="M21" s="27">
        <f t="shared" si="5"/>
        <v>3.0889486193472182</v>
      </c>
    </row>
    <row r="22" spans="1:13" ht="16.5" x14ac:dyDescent="0.35">
      <c r="A22" s="13" t="s">
        <v>32</v>
      </c>
      <c r="B22" s="24">
        <f>B23+B27+B29</f>
        <v>11031155.68255</v>
      </c>
      <c r="C22" s="24">
        <f>C23+C27+C29</f>
        <v>11192794.472899999</v>
      </c>
      <c r="D22" s="25">
        <f t="shared" si="0"/>
        <v>1.46529334732981</v>
      </c>
      <c r="E22" s="25">
        <f t="shared" si="1"/>
        <v>76.376929123765393</v>
      </c>
      <c r="F22" s="24">
        <f>F23+F27+F29</f>
        <v>21643247.89497</v>
      </c>
      <c r="G22" s="24">
        <f>G23+G27+G29</f>
        <v>22335494.210200001</v>
      </c>
      <c r="H22" s="25">
        <f t="shared" si="2"/>
        <v>3.1984400797390595</v>
      </c>
      <c r="I22" s="25">
        <f t="shared" si="3"/>
        <v>75.935604038533924</v>
      </c>
      <c r="J22" s="24">
        <f>J23+J27+J29</f>
        <v>137275209.88641</v>
      </c>
      <c r="K22" s="24">
        <f>K23+K27+K29</f>
        <v>138905638.31077003</v>
      </c>
      <c r="L22" s="25">
        <f t="shared" si="4"/>
        <v>1.187707835747732</v>
      </c>
      <c r="M22" s="25">
        <f t="shared" si="5"/>
        <v>76.285619430607937</v>
      </c>
    </row>
    <row r="23" spans="1:13" ht="15.5" x14ac:dyDescent="0.35">
      <c r="A23" s="8" t="s">
        <v>33</v>
      </c>
      <c r="B23" s="24">
        <f>B24+B25+B26</f>
        <v>971819.91098999989</v>
      </c>
      <c r="C23" s="24">
        <f>C24+C25+C26</f>
        <v>1017211.9434499999</v>
      </c>
      <c r="D23" s="25">
        <f>(C23-B23)/B23*100</f>
        <v>4.6708275830404453</v>
      </c>
      <c r="E23" s="25">
        <f t="shared" si="1"/>
        <v>6.9412088908480412</v>
      </c>
      <c r="F23" s="24">
        <f>F24+F25+F26</f>
        <v>1946943.5064400001</v>
      </c>
      <c r="G23" s="24">
        <f>G24+G25+G26</f>
        <v>2045388.4665300001</v>
      </c>
      <c r="H23" s="25">
        <f t="shared" si="2"/>
        <v>5.056385034510182</v>
      </c>
      <c r="I23" s="25">
        <f t="shared" si="3"/>
        <v>6.9538559226720338</v>
      </c>
      <c r="J23" s="24">
        <f>J24+J25+J26</f>
        <v>12342856.485440001</v>
      </c>
      <c r="K23" s="24">
        <f>K24+K25+K26</f>
        <v>12216130.03425</v>
      </c>
      <c r="L23" s="25">
        <f t="shared" si="4"/>
        <v>-1.0267189879384135</v>
      </c>
      <c r="M23" s="25">
        <f t="shared" si="5"/>
        <v>6.7089792613217414</v>
      </c>
    </row>
    <row r="24" spans="1:13" ht="14" x14ac:dyDescent="0.25">
      <c r="A24" s="9" t="s">
        <v>10</v>
      </c>
      <c r="B24" s="26">
        <v>639691.10280999995</v>
      </c>
      <c r="C24" s="26">
        <v>647582.41374999995</v>
      </c>
      <c r="D24" s="27">
        <f t="shared" si="0"/>
        <v>1.2336127398576404</v>
      </c>
      <c r="E24" s="27">
        <f t="shared" si="1"/>
        <v>4.4189461565236554</v>
      </c>
      <c r="F24" s="26">
        <v>1315274.17527</v>
      </c>
      <c r="G24" s="26">
        <v>1321055.08653</v>
      </c>
      <c r="H24" s="27">
        <f t="shared" si="2"/>
        <v>0.43952138411090275</v>
      </c>
      <c r="I24" s="27">
        <f t="shared" si="3"/>
        <v>4.491287052785343</v>
      </c>
      <c r="J24" s="26">
        <v>8378262.1821400002</v>
      </c>
      <c r="K24" s="26">
        <v>7923008.0331300003</v>
      </c>
      <c r="L24" s="27">
        <f t="shared" si="4"/>
        <v>-5.4337539111686946</v>
      </c>
      <c r="M24" s="27">
        <f t="shared" si="5"/>
        <v>4.3512386027755774</v>
      </c>
    </row>
    <row r="25" spans="1:13" ht="14" x14ac:dyDescent="0.25">
      <c r="A25" s="9" t="s">
        <v>11</v>
      </c>
      <c r="B25" s="26">
        <v>146297.12724</v>
      </c>
      <c r="C25" s="26">
        <v>152499.16271</v>
      </c>
      <c r="D25" s="27">
        <f t="shared" si="0"/>
        <v>4.2393419385642357</v>
      </c>
      <c r="E25" s="27">
        <f t="shared" si="1"/>
        <v>1.0406174945797468</v>
      </c>
      <c r="F25" s="26">
        <v>263123.56951</v>
      </c>
      <c r="G25" s="26">
        <v>285763.74073999998</v>
      </c>
      <c r="H25" s="27">
        <f t="shared" si="2"/>
        <v>8.6043873880859394</v>
      </c>
      <c r="I25" s="27">
        <f t="shared" si="3"/>
        <v>0.97153177185993411</v>
      </c>
      <c r="J25" s="26">
        <v>1673159.05171</v>
      </c>
      <c r="K25" s="26">
        <v>1688232.5074100001</v>
      </c>
      <c r="L25" s="27">
        <f t="shared" si="4"/>
        <v>0.90089795615035484</v>
      </c>
      <c r="M25" s="27">
        <f t="shared" si="5"/>
        <v>0.92716079877568724</v>
      </c>
    </row>
    <row r="26" spans="1:13" ht="14" x14ac:dyDescent="0.25">
      <c r="A26" s="9" t="s">
        <v>12</v>
      </c>
      <c r="B26" s="26">
        <v>185831.68093999999</v>
      </c>
      <c r="C26" s="26">
        <v>217130.36699000001</v>
      </c>
      <c r="D26" s="27">
        <f t="shared" si="0"/>
        <v>16.842492029174245</v>
      </c>
      <c r="E26" s="27">
        <f t="shared" si="1"/>
        <v>1.48164523974464</v>
      </c>
      <c r="F26" s="26">
        <v>368545.76166000002</v>
      </c>
      <c r="G26" s="26">
        <v>438569.63926000003</v>
      </c>
      <c r="H26" s="27">
        <f t="shared" si="2"/>
        <v>19.000049623308428</v>
      </c>
      <c r="I26" s="27">
        <f t="shared" si="3"/>
        <v>1.4910370980267562</v>
      </c>
      <c r="J26" s="26">
        <v>2291435.25159</v>
      </c>
      <c r="K26" s="26">
        <v>2604889.4937100001</v>
      </c>
      <c r="L26" s="27">
        <f t="shared" si="4"/>
        <v>13.679384652151871</v>
      </c>
      <c r="M26" s="27">
        <f t="shared" si="5"/>
        <v>1.4305798597704773</v>
      </c>
    </row>
    <row r="27" spans="1:13" ht="15.5" x14ac:dyDescent="0.35">
      <c r="A27" s="8" t="s">
        <v>34</v>
      </c>
      <c r="B27" s="24">
        <f>B28</f>
        <v>1641553.79064</v>
      </c>
      <c r="C27" s="24">
        <f>C28</f>
        <v>1512715.6449</v>
      </c>
      <c r="D27" s="25">
        <f t="shared" si="0"/>
        <v>-7.8485485199829705</v>
      </c>
      <c r="E27" s="25">
        <f t="shared" si="1"/>
        <v>10.322406604952461</v>
      </c>
      <c r="F27" s="24">
        <f>F28</f>
        <v>3178166.3441599999</v>
      </c>
      <c r="G27" s="24">
        <f>G28</f>
        <v>3210453.13044</v>
      </c>
      <c r="H27" s="25">
        <f t="shared" si="2"/>
        <v>1.0158935305361942</v>
      </c>
      <c r="I27" s="25">
        <f t="shared" si="3"/>
        <v>10.914810991109947</v>
      </c>
      <c r="J27" s="24">
        <f>J28</f>
        <v>17916775.75931</v>
      </c>
      <c r="K27" s="24">
        <f>K28</f>
        <v>20620508.92447</v>
      </c>
      <c r="L27" s="25">
        <f t="shared" si="4"/>
        <v>15.090511828028397</v>
      </c>
      <c r="M27" s="25">
        <f t="shared" si="5"/>
        <v>11.324582035743086</v>
      </c>
    </row>
    <row r="28" spans="1:13" ht="14" x14ac:dyDescent="0.25">
      <c r="A28" s="9" t="s">
        <v>13</v>
      </c>
      <c r="B28" s="26">
        <v>1641553.79064</v>
      </c>
      <c r="C28" s="26">
        <v>1512715.6449</v>
      </c>
      <c r="D28" s="27">
        <f t="shared" si="0"/>
        <v>-7.8485485199829705</v>
      </c>
      <c r="E28" s="27">
        <f t="shared" si="1"/>
        <v>10.322406604952461</v>
      </c>
      <c r="F28" s="26">
        <v>3178166.3441599999</v>
      </c>
      <c r="G28" s="26">
        <v>3210453.13044</v>
      </c>
      <c r="H28" s="27">
        <f t="shared" si="2"/>
        <v>1.0158935305361942</v>
      </c>
      <c r="I28" s="27">
        <f t="shared" si="3"/>
        <v>10.914810991109947</v>
      </c>
      <c r="J28" s="26">
        <v>17916775.75931</v>
      </c>
      <c r="K28" s="26">
        <v>20620508.92447</v>
      </c>
      <c r="L28" s="27">
        <f t="shared" si="4"/>
        <v>15.090511828028397</v>
      </c>
      <c r="M28" s="27">
        <f t="shared" si="5"/>
        <v>11.324582035743086</v>
      </c>
    </row>
    <row r="29" spans="1:13" ht="15.5" x14ac:dyDescent="0.35">
      <c r="A29" s="8" t="s">
        <v>35</v>
      </c>
      <c r="B29" s="24">
        <f>B30+B31+B32+B33+B34+B35+B36+B37+B38+B39+B40+B41</f>
        <v>8417781.98092</v>
      </c>
      <c r="C29" s="24">
        <f>C30+C31+C32+C33+C34+C35+C36+C37+C38+C39+C40+C41</f>
        <v>8662866.8845499996</v>
      </c>
      <c r="D29" s="25">
        <f t="shared" si="0"/>
        <v>2.9115140328594453</v>
      </c>
      <c r="E29" s="25">
        <f t="shared" si="1"/>
        <v>59.113313627964892</v>
      </c>
      <c r="F29" s="24">
        <f>F30+F31+F32+F33+F34+F35+F36+F37+F38+F39+F40+F41</f>
        <v>16518138.044370001</v>
      </c>
      <c r="G29" s="24">
        <f>G30+G31+G32+G33+G34+G35+G36+G37+G38+G39+G40+G41</f>
        <v>17079652.613230001</v>
      </c>
      <c r="H29" s="25">
        <f t="shared" si="2"/>
        <v>3.3993817423712906</v>
      </c>
      <c r="I29" s="25">
        <f t="shared" si="3"/>
        <v>58.066937124751952</v>
      </c>
      <c r="J29" s="24">
        <f>J30+J31+J32+J33+J34+J35+J36+J37+J38+J39+J40+J41</f>
        <v>107015577.64166</v>
      </c>
      <c r="K29" s="24">
        <f>K30+K31+K32+K33+K34+K35+K36+K37+K38+K39+K40+K41</f>
        <v>106068999.35205002</v>
      </c>
      <c r="L29" s="25">
        <f t="shared" si="4"/>
        <v>-0.8845238333241412</v>
      </c>
      <c r="M29" s="25">
        <f t="shared" si="5"/>
        <v>58.252058133543095</v>
      </c>
    </row>
    <row r="30" spans="1:13" ht="14" x14ac:dyDescent="0.25">
      <c r="A30" s="37" t="s">
        <v>14</v>
      </c>
      <c r="B30" s="26">
        <v>1413373.6832000001</v>
      </c>
      <c r="C30" s="26">
        <v>1523424.81336</v>
      </c>
      <c r="D30" s="27">
        <f t="shared" si="0"/>
        <v>7.7864142702045145</v>
      </c>
      <c r="E30" s="27">
        <f t="shared" si="1"/>
        <v>10.395483386843193</v>
      </c>
      <c r="F30" s="26">
        <v>2827376.2283800002</v>
      </c>
      <c r="G30" s="26">
        <v>3017403.4778800001</v>
      </c>
      <c r="H30" s="27">
        <f t="shared" si="2"/>
        <v>6.7209750012250655</v>
      </c>
      <c r="I30" s="27">
        <f t="shared" si="3"/>
        <v>10.258486047564343</v>
      </c>
      <c r="J30" s="26">
        <v>17622911.546119999</v>
      </c>
      <c r="K30" s="26">
        <v>17880530.983089998</v>
      </c>
      <c r="L30" s="27">
        <f t="shared" si="4"/>
        <v>1.4618437838480711</v>
      </c>
      <c r="M30" s="27">
        <f t="shared" si="5"/>
        <v>9.8198129203473652</v>
      </c>
    </row>
    <row r="31" spans="1:13" ht="14" x14ac:dyDescent="0.25">
      <c r="A31" s="9" t="s">
        <v>15</v>
      </c>
      <c r="B31" s="26">
        <v>2544686.63167</v>
      </c>
      <c r="C31" s="26">
        <v>2522658.79263</v>
      </c>
      <c r="D31" s="27">
        <f t="shared" si="0"/>
        <v>-0.8656405376540921</v>
      </c>
      <c r="E31" s="27">
        <f t="shared" si="1"/>
        <v>17.2140149874676</v>
      </c>
      <c r="F31" s="26">
        <v>4872263.4778000005</v>
      </c>
      <c r="G31" s="26">
        <v>4923389.3999800002</v>
      </c>
      <c r="H31" s="27">
        <f t="shared" si="2"/>
        <v>1.049325891609723</v>
      </c>
      <c r="I31" s="27">
        <f t="shared" si="3"/>
        <v>16.738405001742233</v>
      </c>
      <c r="J31" s="26">
        <v>31354876.94988</v>
      </c>
      <c r="K31" s="26">
        <v>30638878.164560001</v>
      </c>
      <c r="L31" s="27">
        <f t="shared" si="4"/>
        <v>-2.2835324356861784</v>
      </c>
      <c r="M31" s="27">
        <f t="shared" si="5"/>
        <v>16.826572541376564</v>
      </c>
    </row>
    <row r="32" spans="1:13" ht="14" x14ac:dyDescent="0.25">
      <c r="A32" s="9" t="s">
        <v>16</v>
      </c>
      <c r="B32" s="26">
        <v>75710.983500000002</v>
      </c>
      <c r="C32" s="26">
        <v>147562.17843999999</v>
      </c>
      <c r="D32" s="27">
        <f t="shared" si="0"/>
        <v>94.901943705433425</v>
      </c>
      <c r="E32" s="27">
        <f t="shared" si="1"/>
        <v>1.0069287050117885</v>
      </c>
      <c r="F32" s="26">
        <v>167617.74570999999</v>
      </c>
      <c r="G32" s="26">
        <v>256334.52424999999</v>
      </c>
      <c r="H32" s="27">
        <f t="shared" si="2"/>
        <v>52.928034656599735</v>
      </c>
      <c r="I32" s="27">
        <f t="shared" si="3"/>
        <v>0.87147912428841101</v>
      </c>
      <c r="J32" s="26">
        <v>1059371.8806499999</v>
      </c>
      <c r="K32" s="26">
        <v>1131034.5096499999</v>
      </c>
      <c r="L32" s="27">
        <f t="shared" si="4"/>
        <v>6.7646338654967737</v>
      </c>
      <c r="M32" s="27">
        <f t="shared" si="5"/>
        <v>0.6211531023169008</v>
      </c>
    </row>
    <row r="33" spans="1:13" ht="14" x14ac:dyDescent="0.25">
      <c r="A33" s="9" t="s">
        <v>17</v>
      </c>
      <c r="B33" s="26">
        <v>888924.51682999998</v>
      </c>
      <c r="C33" s="26">
        <v>865552.05882000003</v>
      </c>
      <c r="D33" s="27">
        <f t="shared" si="0"/>
        <v>-2.6292961401659425</v>
      </c>
      <c r="E33" s="27">
        <f t="shared" si="1"/>
        <v>5.9063184274030576</v>
      </c>
      <c r="F33" s="26">
        <v>1685936.4066000001</v>
      </c>
      <c r="G33" s="26">
        <v>1689279.97982</v>
      </c>
      <c r="H33" s="27">
        <f t="shared" si="2"/>
        <v>0.19832143175215206</v>
      </c>
      <c r="I33" s="27">
        <f t="shared" si="3"/>
        <v>5.7431680020428555</v>
      </c>
      <c r="J33" s="26">
        <v>11342745.123880001</v>
      </c>
      <c r="K33" s="26">
        <v>11242367.163070001</v>
      </c>
      <c r="L33" s="27">
        <f t="shared" si="4"/>
        <v>-0.88495297843441179</v>
      </c>
      <c r="M33" s="27">
        <f t="shared" si="5"/>
        <v>6.1741982062842231</v>
      </c>
    </row>
    <row r="34" spans="1:13" ht="14" x14ac:dyDescent="0.25">
      <c r="A34" s="9" t="s">
        <v>18</v>
      </c>
      <c r="B34" s="26">
        <v>600962.05715000001</v>
      </c>
      <c r="C34" s="26">
        <v>635693.76046000002</v>
      </c>
      <c r="D34" s="27">
        <f t="shared" si="0"/>
        <v>5.7793504426405056</v>
      </c>
      <c r="E34" s="27">
        <f t="shared" si="1"/>
        <v>4.3378208547140096</v>
      </c>
      <c r="F34" s="26">
        <v>1186545.8648099999</v>
      </c>
      <c r="G34" s="26">
        <v>1260791.4660199999</v>
      </c>
      <c r="H34" s="27">
        <f t="shared" si="2"/>
        <v>6.2572887750857271</v>
      </c>
      <c r="I34" s="27">
        <f t="shared" si="3"/>
        <v>4.2864044394028262</v>
      </c>
      <c r="J34" s="26">
        <v>7439308.6238700002</v>
      </c>
      <c r="K34" s="26">
        <v>7908924.0822299998</v>
      </c>
      <c r="L34" s="27">
        <f t="shared" si="4"/>
        <v>6.3126223430652759</v>
      </c>
      <c r="M34" s="27">
        <f t="shared" si="5"/>
        <v>4.3435038345436858</v>
      </c>
    </row>
    <row r="35" spans="1:13" ht="14" x14ac:dyDescent="0.25">
      <c r="A35" s="9" t="s">
        <v>19</v>
      </c>
      <c r="B35" s="26">
        <v>655051.56045999995</v>
      </c>
      <c r="C35" s="26">
        <v>690555.84831999999</v>
      </c>
      <c r="D35" s="27">
        <f t="shared" si="0"/>
        <v>5.4200753044642314</v>
      </c>
      <c r="E35" s="27">
        <f t="shared" si="1"/>
        <v>4.712186506313377</v>
      </c>
      <c r="F35" s="26">
        <v>1305754.79005</v>
      </c>
      <c r="G35" s="26">
        <v>1392975.7002399999</v>
      </c>
      <c r="H35" s="27">
        <f t="shared" si="2"/>
        <v>6.6797312063974976</v>
      </c>
      <c r="I35" s="27">
        <f t="shared" si="3"/>
        <v>4.7358007937168898</v>
      </c>
      <c r="J35" s="26">
        <v>8155365.03553</v>
      </c>
      <c r="K35" s="26">
        <v>8208683.96172</v>
      </c>
      <c r="L35" s="27">
        <f t="shared" si="4"/>
        <v>0.65378957235768831</v>
      </c>
      <c r="M35" s="27">
        <f t="shared" si="5"/>
        <v>4.5081290316589993</v>
      </c>
    </row>
    <row r="36" spans="1:13" ht="14" x14ac:dyDescent="0.25">
      <c r="A36" s="9" t="s">
        <v>20</v>
      </c>
      <c r="B36" s="26">
        <v>1194986.25828</v>
      </c>
      <c r="C36" s="26">
        <v>1015848.63853</v>
      </c>
      <c r="D36" s="27">
        <f t="shared" si="0"/>
        <v>-14.990768179028366</v>
      </c>
      <c r="E36" s="27">
        <f t="shared" si="1"/>
        <v>6.9319060269831656</v>
      </c>
      <c r="F36" s="26">
        <v>2390646.8662100001</v>
      </c>
      <c r="G36" s="26">
        <v>2162668.2515599998</v>
      </c>
      <c r="H36" s="27">
        <f t="shared" si="2"/>
        <v>-9.5362731264205944</v>
      </c>
      <c r="I36" s="27">
        <f t="shared" si="3"/>
        <v>7.3525805371332371</v>
      </c>
      <c r="J36" s="26">
        <v>15624422.58244</v>
      </c>
      <c r="K36" s="26">
        <v>13607743.84883</v>
      </c>
      <c r="L36" s="27">
        <f t="shared" si="4"/>
        <v>-12.907220877887088</v>
      </c>
      <c r="M36" s="27">
        <f t="shared" si="5"/>
        <v>7.4732399720059046</v>
      </c>
    </row>
    <row r="37" spans="1:13" ht="14" x14ac:dyDescent="0.25">
      <c r="A37" s="10" t="s">
        <v>21</v>
      </c>
      <c r="B37" s="26">
        <v>266378.18790000002</v>
      </c>
      <c r="C37" s="26">
        <v>309784.80508999998</v>
      </c>
      <c r="D37" s="27">
        <f t="shared" si="0"/>
        <v>16.295109420255933</v>
      </c>
      <c r="E37" s="27">
        <f t="shared" si="1"/>
        <v>2.1138967716475996</v>
      </c>
      <c r="F37" s="26">
        <v>518281.01691000001</v>
      </c>
      <c r="G37" s="26">
        <v>597803.63329999999</v>
      </c>
      <c r="H37" s="27">
        <f t="shared" si="2"/>
        <v>15.343532522976655</v>
      </c>
      <c r="I37" s="27">
        <f t="shared" si="3"/>
        <v>2.0323964880228749</v>
      </c>
      <c r="J37" s="26">
        <v>3056916.1545199999</v>
      </c>
      <c r="K37" s="26">
        <v>3595057.45083</v>
      </c>
      <c r="L37" s="27">
        <f t="shared" si="4"/>
        <v>17.604058113085529</v>
      </c>
      <c r="M37" s="27">
        <f t="shared" si="5"/>
        <v>1.9743704277260057</v>
      </c>
    </row>
    <row r="38" spans="1:13" ht="14" x14ac:dyDescent="0.25">
      <c r="A38" s="9" t="s">
        <v>22</v>
      </c>
      <c r="B38" s="26">
        <v>248780.49184999999</v>
      </c>
      <c r="C38" s="26">
        <v>372356.15354000003</v>
      </c>
      <c r="D38" s="27">
        <f t="shared" si="0"/>
        <v>49.672569087333784</v>
      </c>
      <c r="E38" s="27">
        <f t="shared" si="1"/>
        <v>2.5408685575867604</v>
      </c>
      <c r="F38" s="26">
        <v>519012.81767999998</v>
      </c>
      <c r="G38" s="26">
        <v>664298.24034999998</v>
      </c>
      <c r="H38" s="27">
        <f t="shared" si="2"/>
        <v>27.992646370359292</v>
      </c>
      <c r="I38" s="27">
        <f t="shared" si="3"/>
        <v>2.258463039500425</v>
      </c>
      <c r="J38" s="26">
        <v>4579515.6875999998</v>
      </c>
      <c r="K38" s="26">
        <v>4248838.6845699996</v>
      </c>
      <c r="L38" s="27">
        <f t="shared" si="4"/>
        <v>-7.2207854626500714</v>
      </c>
      <c r="M38" s="27">
        <f t="shared" si="5"/>
        <v>2.333420693751787</v>
      </c>
    </row>
    <row r="39" spans="1:13" ht="14" x14ac:dyDescent="0.25">
      <c r="A39" s="9" t="s">
        <v>23</v>
      </c>
      <c r="B39" s="26">
        <v>157657.03713000001</v>
      </c>
      <c r="C39" s="26">
        <v>181760.70074999999</v>
      </c>
      <c r="D39" s="27">
        <f>(C39-B39)/B39*100</f>
        <v>15.288669671068794</v>
      </c>
      <c r="E39" s="27">
        <f t="shared" si="1"/>
        <v>1.2402911705633988</v>
      </c>
      <c r="F39" s="26">
        <v>332155.10149999999</v>
      </c>
      <c r="G39" s="26">
        <v>348697.13309999998</v>
      </c>
      <c r="H39" s="27">
        <f t="shared" si="2"/>
        <v>4.9802130165385972</v>
      </c>
      <c r="I39" s="27">
        <f t="shared" si="3"/>
        <v>1.185491002762838</v>
      </c>
      <c r="J39" s="26">
        <v>2111938.43842</v>
      </c>
      <c r="K39" s="26">
        <v>2757341.7101400001</v>
      </c>
      <c r="L39" s="27">
        <f t="shared" si="4"/>
        <v>30.559757802544862</v>
      </c>
      <c r="M39" s="27">
        <f t="shared" si="5"/>
        <v>1.5143051275519934</v>
      </c>
    </row>
    <row r="40" spans="1:13" ht="14" x14ac:dyDescent="0.25">
      <c r="A40" s="9" t="s">
        <v>24</v>
      </c>
      <c r="B40" s="26">
        <v>362265.61009999999</v>
      </c>
      <c r="C40" s="26">
        <v>389095.15574999998</v>
      </c>
      <c r="D40" s="27">
        <f>(C40-B40)/B40*100</f>
        <v>7.4060426664827341</v>
      </c>
      <c r="E40" s="27">
        <f t="shared" si="1"/>
        <v>2.6550914702374984</v>
      </c>
      <c r="F40" s="26">
        <v>696224.13691999996</v>
      </c>
      <c r="G40" s="26">
        <v>750298.32252000005</v>
      </c>
      <c r="H40" s="27">
        <f t="shared" si="2"/>
        <v>7.7667783595117594</v>
      </c>
      <c r="I40" s="27">
        <f t="shared" si="3"/>
        <v>2.5508437732994658</v>
      </c>
      <c r="J40" s="26">
        <v>4546160.3406699998</v>
      </c>
      <c r="K40" s="26">
        <v>4731025.9176000003</v>
      </c>
      <c r="L40" s="27">
        <f t="shared" si="4"/>
        <v>4.0664112806622983</v>
      </c>
      <c r="M40" s="27">
        <f t="shared" si="5"/>
        <v>2.5982332110876829</v>
      </c>
    </row>
    <row r="41" spans="1:13" ht="14" x14ac:dyDescent="0.25">
      <c r="A41" s="9" t="s">
        <v>25</v>
      </c>
      <c r="B41" s="26">
        <v>9004.9628499999999</v>
      </c>
      <c r="C41" s="26">
        <v>8573.9788599999993</v>
      </c>
      <c r="D41" s="27">
        <f t="shared" si="0"/>
        <v>-4.7860718270481328</v>
      </c>
      <c r="E41" s="27">
        <f t="shared" si="1"/>
        <v>5.8506763193447005E-2</v>
      </c>
      <c r="F41" s="26">
        <v>16323.5918</v>
      </c>
      <c r="G41" s="26">
        <v>15712.484210000001</v>
      </c>
      <c r="H41" s="27">
        <f t="shared" si="2"/>
        <v>-3.7437078645889668</v>
      </c>
      <c r="I41" s="27">
        <f t="shared" si="3"/>
        <v>5.3418875275542552E-2</v>
      </c>
      <c r="J41" s="26">
        <v>122045.27808</v>
      </c>
      <c r="K41" s="26">
        <v>118572.87576</v>
      </c>
      <c r="L41" s="27">
        <f t="shared" si="4"/>
        <v>-2.8451754747314912</v>
      </c>
      <c r="M41" s="27">
        <f t="shared" si="5"/>
        <v>6.5119064891974096E-2</v>
      </c>
    </row>
    <row r="42" spans="1:13" ht="15.5" x14ac:dyDescent="0.35">
      <c r="A42" s="14" t="s">
        <v>36</v>
      </c>
      <c r="B42" s="24">
        <f>B43</f>
        <v>294499.67238</v>
      </c>
      <c r="C42" s="24">
        <f>C43</f>
        <v>282676.49056000001</v>
      </c>
      <c r="D42" s="25">
        <f t="shared" si="0"/>
        <v>-4.0146672233795435</v>
      </c>
      <c r="E42" s="25">
        <f t="shared" si="1"/>
        <v>1.9289161734122329</v>
      </c>
      <c r="F42" s="24">
        <f>F43</f>
        <v>598576.22793000005</v>
      </c>
      <c r="G42" s="24">
        <f>G43</f>
        <v>612548.38930000004</v>
      </c>
      <c r="H42" s="25">
        <f t="shared" si="2"/>
        <v>2.3342325869369387</v>
      </c>
      <c r="I42" s="25">
        <f t="shared" si="3"/>
        <v>2.082525307323837</v>
      </c>
      <c r="J42" s="24">
        <f>J43</f>
        <v>4434348.0062199999</v>
      </c>
      <c r="K42" s="24">
        <f>K43</f>
        <v>4324500.3885899996</v>
      </c>
      <c r="L42" s="25">
        <f t="shared" si="4"/>
        <v>-2.4771988458262286</v>
      </c>
      <c r="M42" s="25">
        <f t="shared" si="5"/>
        <v>2.3749733623729679</v>
      </c>
    </row>
    <row r="43" spans="1:13" ht="14" x14ac:dyDescent="0.25">
      <c r="A43" s="9" t="s">
        <v>26</v>
      </c>
      <c r="B43" s="26">
        <v>294499.67238</v>
      </c>
      <c r="C43" s="26">
        <v>282676.49056000001</v>
      </c>
      <c r="D43" s="27">
        <f t="shared" si="0"/>
        <v>-4.0146672233795435</v>
      </c>
      <c r="E43" s="27">
        <f t="shared" si="1"/>
        <v>1.9289161734122329</v>
      </c>
      <c r="F43" s="26">
        <v>598576.22793000005</v>
      </c>
      <c r="G43" s="26">
        <v>612548.38930000004</v>
      </c>
      <c r="H43" s="27">
        <f t="shared" si="2"/>
        <v>2.3342325869369387</v>
      </c>
      <c r="I43" s="27">
        <f t="shared" si="3"/>
        <v>2.082525307323837</v>
      </c>
      <c r="J43" s="26">
        <v>4434348.0062199999</v>
      </c>
      <c r="K43" s="26">
        <v>4324500.3885899996</v>
      </c>
      <c r="L43" s="27">
        <f t="shared" si="4"/>
        <v>-2.4771988458262286</v>
      </c>
      <c r="M43" s="27">
        <f t="shared" si="5"/>
        <v>2.3749733623729679</v>
      </c>
    </row>
    <row r="44" spans="1:13" ht="15.5" x14ac:dyDescent="0.35">
      <c r="A44" s="8" t="s">
        <v>37</v>
      </c>
      <c r="B44" s="24">
        <f>B8+B22+B42</f>
        <v>13182824.35182</v>
      </c>
      <c r="C44" s="24">
        <f>C8+C22+C42</f>
        <v>13420069.06992</v>
      </c>
      <c r="D44" s="25">
        <f t="shared" si="0"/>
        <v>1.7996501490763361</v>
      </c>
      <c r="E44" s="25">
        <f t="shared" si="1"/>
        <v>91.575313624404259</v>
      </c>
      <c r="F44" s="28">
        <f>F8+F22+F42</f>
        <v>25980409.852600001</v>
      </c>
      <c r="G44" s="28">
        <f>G8+G22+G42</f>
        <v>26938931.772360001</v>
      </c>
      <c r="H44" s="29">
        <f t="shared" si="2"/>
        <v>3.6894026121919534</v>
      </c>
      <c r="I44" s="29">
        <f t="shared" si="3"/>
        <v>91.586245508408325</v>
      </c>
      <c r="J44" s="28">
        <f>J8+J22+J42</f>
        <v>164342507.98521</v>
      </c>
      <c r="K44" s="28">
        <f>K8+K22+K42</f>
        <v>166869193.95456004</v>
      </c>
      <c r="L44" s="29">
        <f t="shared" si="4"/>
        <v>1.5374512658510899</v>
      </c>
      <c r="M44" s="29">
        <f t="shared" si="5"/>
        <v>91.642930981894295</v>
      </c>
    </row>
    <row r="45" spans="1:13" ht="15.5" x14ac:dyDescent="0.3">
      <c r="A45" s="15" t="s">
        <v>38</v>
      </c>
      <c r="B45" s="30">
        <f>B46-B44</f>
        <v>1140373.1591800004</v>
      </c>
      <c r="C45" s="30">
        <f>C46-C44</f>
        <v>1234610.820079999</v>
      </c>
      <c r="D45" s="31">
        <f t="shared" si="0"/>
        <v>8.2637564854438867</v>
      </c>
      <c r="E45" s="31">
        <f t="shared" si="1"/>
        <v>8.4246863755957424</v>
      </c>
      <c r="F45" s="30">
        <f>F46-F44</f>
        <v>2217892.8343999982</v>
      </c>
      <c r="G45" s="30">
        <f>G46-G44</f>
        <v>2474799.1026399992</v>
      </c>
      <c r="H45" s="32">
        <f t="shared" si="2"/>
        <v>11.583349035414569</v>
      </c>
      <c r="I45" s="31">
        <f t="shared" si="3"/>
        <v>8.4137544915916731</v>
      </c>
      <c r="J45" s="30">
        <f>J46-J44</f>
        <v>14117321.572789997</v>
      </c>
      <c r="K45" s="30">
        <f>K46-K44</f>
        <v>15217075.184439957</v>
      </c>
      <c r="L45" s="32">
        <f t="shared" si="4"/>
        <v>7.7901010186638171</v>
      </c>
      <c r="M45" s="31">
        <f t="shared" si="5"/>
        <v>8.3570690181057152</v>
      </c>
    </row>
    <row r="46" spans="1:13" s="12" customFormat="1" ht="22.5" customHeight="1" x14ac:dyDescent="0.4">
      <c r="A46" s="11" t="s">
        <v>43</v>
      </c>
      <c r="B46" s="33">
        <v>14323197.511</v>
      </c>
      <c r="C46" s="33">
        <v>14654679.889999999</v>
      </c>
      <c r="D46" s="34">
        <f t="shared" si="0"/>
        <v>2.3143043216811421</v>
      </c>
      <c r="E46" s="35">
        <f t="shared" si="1"/>
        <v>100</v>
      </c>
      <c r="F46" s="33">
        <v>28198302.686999999</v>
      </c>
      <c r="G46" s="33">
        <v>29413730.875</v>
      </c>
      <c r="H46" s="34">
        <f t="shared" si="2"/>
        <v>4.3102884648455753</v>
      </c>
      <c r="I46" s="35">
        <f t="shared" si="3"/>
        <v>100</v>
      </c>
      <c r="J46" s="36">
        <v>178459829.558</v>
      </c>
      <c r="K46" s="36">
        <v>182086269.139</v>
      </c>
      <c r="L46" s="34">
        <f t="shared" si="4"/>
        <v>2.032076120425407</v>
      </c>
      <c r="M46" s="35">
        <f>100*(K46/K$46)</f>
        <v>100</v>
      </c>
    </row>
    <row r="47" spans="1:13" ht="20.25" customHeight="1" x14ac:dyDescent="0.25">
      <c r="C47" s="17"/>
    </row>
    <row r="49" spans="1:1" x14ac:dyDescent="0.25">
      <c r="A49" s="1" t="s">
        <v>41</v>
      </c>
    </row>
    <row r="50" spans="1:1" ht="25" x14ac:dyDescent="0.25">
      <c r="A50" s="18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2020-03-02T08:21:02Z</dcterms:modified>
</cp:coreProperties>
</file>